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1340" windowHeight="7092" activeTab="3"/>
  </bookViews>
  <sheets>
    <sheet name="1.-4.feladat" sheetId="1" r:id="rId1"/>
    <sheet name="lemez1" sheetId="2" r:id="rId2"/>
    <sheet name="lemez2" sheetId="3" r:id="rId3"/>
    <sheet name="lemez3" sheetId="4" r:id="rId4"/>
  </sheets>
  <externalReferences>
    <externalReference r:id="rId7"/>
  </externalReferences>
  <definedNames>
    <definedName name="CRITERIA" localSheetId="3">'lemez3'!$C$17:$C$18</definedName>
    <definedName name="termelés">'1.-4.feladat'!$F$2:$H$19</definedName>
    <definedName name="törzs">'1.-4.feladat'!$A$2:$D$18</definedName>
  </definedNames>
  <calcPr fullCalcOnLoad="1"/>
</workbook>
</file>

<file path=xl/sharedStrings.xml><?xml version="1.0" encoding="utf-8"?>
<sst xmlns="http://schemas.openxmlformats.org/spreadsheetml/2006/main" count="255" uniqueCount="102">
  <si>
    <t>Termék törzs</t>
  </si>
  <si>
    <t>Termelt mennyiségek</t>
  </si>
  <si>
    <t>Név</t>
  </si>
  <si>
    <t>Kód</t>
  </si>
  <si>
    <t>Mennyiségi egység</t>
  </si>
  <si>
    <t>Eladási ár</t>
  </si>
  <si>
    <t>Mennyiség</t>
  </si>
  <si>
    <t>Dátum</t>
  </si>
  <si>
    <t>Anyacsavar</t>
  </si>
  <si>
    <t>k001</t>
  </si>
  <si>
    <t>db</t>
  </si>
  <si>
    <t>Apacsavar</t>
  </si>
  <si>
    <t>k002</t>
  </si>
  <si>
    <t>Gyerekcsavar</t>
  </si>
  <si>
    <t>k003</t>
  </si>
  <si>
    <t>Csavarkulcs</t>
  </si>
  <si>
    <t>k004</t>
  </si>
  <si>
    <t>Csavarmenet</t>
  </si>
  <si>
    <t>k005</t>
  </si>
  <si>
    <t>Svédcsavar</t>
  </si>
  <si>
    <t>k006</t>
  </si>
  <si>
    <t>Csavarlazító olaj</t>
  </si>
  <si>
    <t>k007</t>
  </si>
  <si>
    <t>liter</t>
  </si>
  <si>
    <t>Laposfejű szög</t>
  </si>
  <si>
    <t>k008</t>
  </si>
  <si>
    <t>kg</t>
  </si>
  <si>
    <t>Kötöző drót</t>
  </si>
  <si>
    <t>k009</t>
  </si>
  <si>
    <t>méter</t>
  </si>
  <si>
    <t>Bodnárfejű szög</t>
  </si>
  <si>
    <t>k010</t>
  </si>
  <si>
    <t>Rozsdamaró</t>
  </si>
  <si>
    <t>k011</t>
  </si>
  <si>
    <t>Festék</t>
  </si>
  <si>
    <t>k012</t>
  </si>
  <si>
    <t>Zsineg</t>
  </si>
  <si>
    <t>k013</t>
  </si>
  <si>
    <t>Bikalánc</t>
  </si>
  <si>
    <t>k014</t>
  </si>
  <si>
    <t>k015</t>
  </si>
  <si>
    <t>Uszög</t>
  </si>
  <si>
    <t>k016</t>
  </si>
  <si>
    <t>Oldószer</t>
  </si>
  <si>
    <t>Lemez katalógus</t>
  </si>
  <si>
    <t>Azonosító</t>
  </si>
  <si>
    <t>Cím</t>
  </si>
  <si>
    <t>Előadó</t>
  </si>
  <si>
    <t>Dalok száma</t>
  </si>
  <si>
    <t>Műsoridő /perc/</t>
  </si>
  <si>
    <t>Kiadás éve</t>
  </si>
  <si>
    <t>Kiadó</t>
  </si>
  <si>
    <t>Stílus-kód</t>
  </si>
  <si>
    <t>Éjjel-nappal</t>
  </si>
  <si>
    <t>Jóska</t>
  </si>
  <si>
    <t>EMI</t>
  </si>
  <si>
    <t>b</t>
  </si>
  <si>
    <t>Reggel-este</t>
  </si>
  <si>
    <t>Pista</t>
  </si>
  <si>
    <t>Qualiton</t>
  </si>
  <si>
    <t>n</t>
  </si>
  <si>
    <t>Jaj, de jó</t>
  </si>
  <si>
    <t>Zsíroskenyér</t>
  </si>
  <si>
    <t>DECCA</t>
  </si>
  <si>
    <t>Balatoni ősz</t>
  </si>
  <si>
    <t>Balaton</t>
  </si>
  <si>
    <t>r</t>
  </si>
  <si>
    <t>Velencei tél</t>
  </si>
  <si>
    <t>Beatles</t>
  </si>
  <si>
    <t>Apple</t>
  </si>
  <si>
    <t>Zene</t>
  </si>
  <si>
    <t>Rákfogó</t>
  </si>
  <si>
    <t>j</t>
  </si>
  <si>
    <t>Egyszer</t>
  </si>
  <si>
    <t>Good Gods</t>
  </si>
  <si>
    <t>Kétszer</t>
  </si>
  <si>
    <t>Kis nappali</t>
  </si>
  <si>
    <t>V.A.Lacky</t>
  </si>
  <si>
    <t>k</t>
  </si>
  <si>
    <t>Kocsmazene</t>
  </si>
  <si>
    <t>V.I.Z.</t>
  </si>
  <si>
    <t>ertet</t>
  </si>
  <si>
    <t>fghf</t>
  </si>
  <si>
    <t>rtzuizizkh</t>
  </si>
  <si>
    <t>uio</t>
  </si>
  <si>
    <t>jkjkljlj jklj</t>
  </si>
  <si>
    <t>jlk k kjlj j</t>
  </si>
  <si>
    <t>B*</t>
  </si>
  <si>
    <t>Átl. Dalhossz</t>
  </si>
  <si>
    <t xml:space="preserve">Stílusok </t>
  </si>
  <si>
    <t>Stílus név</t>
  </si>
  <si>
    <t>rock</t>
  </si>
  <si>
    <t>blues</t>
  </si>
  <si>
    <t>jazz</t>
  </si>
  <si>
    <t>klasszikus</t>
  </si>
  <si>
    <t>népzene</t>
  </si>
  <si>
    <t>sadsdf</t>
  </si>
  <si>
    <t>ertetrte</t>
  </si>
  <si>
    <t>wee</t>
  </si>
  <si>
    <t>sedr</t>
  </si>
  <si>
    <t>eee</t>
  </si>
  <si>
    <t>kkj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</si>
</sst>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&quot;üveg&quot;"/>
    <numFmt numFmtId="165" formatCode="0_ &quot;db&quot;"/>
    <numFmt numFmtId="166" formatCode="0_ &quot;l&quot;"/>
    <numFmt numFmtId="167" formatCode="0.0"/>
    <numFmt numFmtId="168" formatCode="0.000"/>
    <numFmt numFmtId="169" formatCode="_-* #,##0.000\ &quot;Ft&quot;_-;\-* #,##0.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</numFmts>
  <fonts count="6">
    <font>
      <sz val="10"/>
      <name val="Arial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1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2" borderId="3" xfId="17" applyFont="1" applyFill="1" applyBorder="1" applyAlignment="1">
      <alignment horizontal="center" vertical="center"/>
      <protection/>
    </xf>
    <xf numFmtId="0" fontId="1" fillId="0" borderId="0" xfId="17">
      <alignment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2" xfId="17" applyFont="1" applyFill="1" applyBorder="1" applyAlignment="1">
      <alignment horizontal="center" vertical="center" wrapText="1"/>
      <protection/>
    </xf>
    <xf numFmtId="0" fontId="2" fillId="2" borderId="3" xfId="17" applyFont="1" applyFill="1" applyBorder="1" applyAlignment="1">
      <alignment horizontal="center" vertical="center" wrapText="1"/>
      <protection/>
    </xf>
    <xf numFmtId="0" fontId="2" fillId="0" borderId="0" xfId="17" applyFont="1" applyAlignment="1">
      <alignment horizontal="center" vertical="center"/>
      <protection/>
    </xf>
    <xf numFmtId="0" fontId="3" fillId="0" borderId="4" xfId="17" applyFont="1" applyBorder="1" applyAlignment="1">
      <alignment vertical="center" wrapText="1"/>
      <protection/>
    </xf>
    <xf numFmtId="0" fontId="3" fillId="0" borderId="5" xfId="17" applyFont="1" applyBorder="1" applyAlignment="1">
      <alignment vertical="center" wrapText="1"/>
      <protection/>
    </xf>
    <xf numFmtId="0" fontId="3" fillId="0" borderId="6" xfId="17" applyFont="1" applyBorder="1" applyAlignment="1">
      <alignment vertical="center" wrapText="1"/>
      <protection/>
    </xf>
    <xf numFmtId="0" fontId="3" fillId="0" borderId="3" xfId="17" applyFont="1" applyBorder="1" applyAlignment="1">
      <alignment vertical="center" wrapText="1"/>
      <protection/>
    </xf>
    <xf numFmtId="0" fontId="3" fillId="0" borderId="0" xfId="17" applyFont="1" applyAlignment="1">
      <alignment vertical="center" wrapText="1"/>
      <protection/>
    </xf>
    <xf numFmtId="0" fontId="1" fillId="0" borderId="7" xfId="17" applyBorder="1">
      <alignment/>
      <protection/>
    </xf>
    <xf numFmtId="0" fontId="1" fillId="0" borderId="8" xfId="17" applyBorder="1" applyAlignment="1">
      <alignment horizontal="center"/>
      <protection/>
    </xf>
    <xf numFmtId="0" fontId="1" fillId="0" borderId="7" xfId="17" applyBorder="1" applyAlignment="1">
      <alignment horizontal="center"/>
      <protection/>
    </xf>
    <xf numFmtId="171" fontId="1" fillId="0" borderId="9" xfId="18" applyNumberFormat="1" applyBorder="1" applyAlignment="1">
      <alignment/>
    </xf>
    <xf numFmtId="14" fontId="1" fillId="0" borderId="10" xfId="17" applyNumberFormat="1" applyBorder="1">
      <alignment/>
      <protection/>
    </xf>
    <xf numFmtId="0" fontId="1" fillId="0" borderId="11" xfId="17" applyBorder="1">
      <alignment/>
      <protection/>
    </xf>
    <xf numFmtId="0" fontId="1" fillId="0" borderId="12" xfId="17" applyBorder="1" applyAlignment="1">
      <alignment horizontal="center"/>
      <protection/>
    </xf>
    <xf numFmtId="0" fontId="1" fillId="0" borderId="11" xfId="17" applyBorder="1" applyAlignment="1">
      <alignment horizontal="center"/>
      <protection/>
    </xf>
    <xf numFmtId="171" fontId="1" fillId="0" borderId="13" xfId="18" applyNumberFormat="1" applyBorder="1" applyAlignment="1">
      <alignment/>
    </xf>
    <xf numFmtId="0" fontId="1" fillId="0" borderId="14" xfId="17" applyBorder="1">
      <alignment/>
      <protection/>
    </xf>
    <xf numFmtId="0" fontId="1" fillId="0" borderId="15" xfId="17" applyBorder="1" applyAlignment="1">
      <alignment horizontal="center"/>
      <protection/>
    </xf>
    <xf numFmtId="0" fontId="1" fillId="0" borderId="14" xfId="17" applyBorder="1" applyAlignment="1">
      <alignment horizontal="center"/>
      <protection/>
    </xf>
    <xf numFmtId="171" fontId="1" fillId="0" borderId="16" xfId="18" applyNumberFormat="1" applyBorder="1" applyAlignment="1">
      <alignment/>
    </xf>
    <xf numFmtId="14" fontId="1" fillId="0" borderId="17" xfId="17" applyNumberFormat="1" applyBorder="1">
      <alignment/>
      <protection/>
    </xf>
    <xf numFmtId="0" fontId="3" fillId="2" borderId="18" xfId="17" applyFont="1" applyFill="1" applyBorder="1" applyAlignment="1">
      <alignment vertical="center" wrapText="1"/>
      <protection/>
    </xf>
    <xf numFmtId="0" fontId="1" fillId="3" borderId="3" xfId="17" applyFill="1" applyBorder="1">
      <alignment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19" xfId="17" applyFont="1" applyBorder="1" applyAlignment="1">
      <alignment vertical="center" wrapText="1"/>
      <protection/>
    </xf>
    <xf numFmtId="0" fontId="1" fillId="0" borderId="20" xfId="17" applyBorder="1">
      <alignment/>
      <protection/>
    </xf>
    <xf numFmtId="0" fontId="1" fillId="2" borderId="10" xfId="17" applyFill="1" applyBorder="1">
      <alignment/>
      <protection/>
    </xf>
    <xf numFmtId="0" fontId="3" fillId="0" borderId="20" xfId="17" applyFont="1" applyBorder="1" applyAlignment="1">
      <alignment wrapText="1"/>
      <protection/>
    </xf>
    <xf numFmtId="0" fontId="1" fillId="0" borderId="20" xfId="17" applyBorder="1" applyAlignment="1">
      <alignment wrapText="1"/>
      <protection/>
    </xf>
    <xf numFmtId="0" fontId="1" fillId="0" borderId="21" xfId="17" applyBorder="1">
      <alignment/>
      <protection/>
    </xf>
    <xf numFmtId="0" fontId="1" fillId="0" borderId="10" xfId="17" applyBorder="1">
      <alignment/>
      <protection/>
    </xf>
    <xf numFmtId="0" fontId="3" fillId="0" borderId="22" xfId="17" applyFont="1" applyBorder="1">
      <alignment/>
      <protection/>
    </xf>
    <xf numFmtId="0" fontId="1" fillId="2" borderId="17" xfId="17" applyFill="1" applyBorder="1">
      <alignment/>
      <protection/>
    </xf>
    <xf numFmtId="0" fontId="1" fillId="0" borderId="22" xfId="17" applyBorder="1">
      <alignment/>
      <protection/>
    </xf>
    <xf numFmtId="0" fontId="1" fillId="0" borderId="23" xfId="17" applyBorder="1">
      <alignment/>
      <protection/>
    </xf>
    <xf numFmtId="0" fontId="1" fillId="0" borderId="17" xfId="17" applyBorder="1">
      <alignment/>
      <protection/>
    </xf>
    <xf numFmtId="0" fontId="3" fillId="0" borderId="18" xfId="17" applyFont="1" applyBorder="1" applyAlignment="1">
      <alignment vertical="center" wrapText="1"/>
      <protection/>
    </xf>
    <xf numFmtId="171" fontId="1" fillId="0" borderId="22" xfId="18" applyNumberFormat="1" applyBorder="1" applyAlignment="1">
      <alignment/>
    </xf>
    <xf numFmtId="0" fontId="5" fillId="2" borderId="24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2" borderId="26" xfId="17" applyFont="1" applyFill="1" applyBorder="1" applyAlignment="1">
      <alignment horizontal="center" vertical="center"/>
      <protection/>
    </xf>
    <xf numFmtId="0" fontId="1" fillId="0" borderId="27" xfId="17" applyBorder="1" applyAlignment="1">
      <alignment horizontal="center" vertical="center" wrapText="1"/>
      <protection/>
    </xf>
    <xf numFmtId="0" fontId="1" fillId="0" borderId="28" xfId="17" applyBorder="1" applyAlignment="1">
      <alignment horizontal="center" vertical="center" wrapText="1"/>
      <protection/>
    </xf>
    <xf numFmtId="0" fontId="1" fillId="0" borderId="29" xfId="17" applyBorder="1" applyAlignment="1">
      <alignment horizontal="center" vertical="center" wrapText="1"/>
      <protection/>
    </xf>
    <xf numFmtId="0" fontId="1" fillId="0" borderId="30" xfId="17" applyBorder="1">
      <alignment/>
      <protection/>
    </xf>
    <xf numFmtId="0" fontId="1" fillId="0" borderId="0" xfId="17" applyBorder="1">
      <alignment/>
      <protection/>
    </xf>
    <xf numFmtId="0" fontId="1" fillId="0" borderId="31" xfId="17" applyBorder="1">
      <alignment/>
      <protection/>
    </xf>
    <xf numFmtId="0" fontId="1" fillId="0" borderId="32" xfId="17" applyBorder="1">
      <alignment/>
      <protection/>
    </xf>
    <xf numFmtId="0" fontId="1" fillId="0" borderId="33" xfId="17" applyBorder="1">
      <alignment/>
      <protection/>
    </xf>
    <xf numFmtId="0" fontId="1" fillId="0" borderId="34" xfId="17" applyBorder="1">
      <alignment/>
      <protection/>
    </xf>
    <xf numFmtId="0" fontId="5" fillId="2" borderId="0" xfId="17" applyFont="1" applyFill="1" applyBorder="1" applyAlignment="1">
      <alignment horizontal="center" vertical="center"/>
      <protection/>
    </xf>
    <xf numFmtId="0" fontId="3" fillId="2" borderId="35" xfId="17" applyFont="1" applyFill="1" applyBorder="1" applyAlignment="1">
      <alignment horizontal="center" vertical="center"/>
      <protection/>
    </xf>
    <xf numFmtId="0" fontId="3" fillId="2" borderId="36" xfId="17" applyFont="1" applyFill="1" applyBorder="1" applyAlignment="1">
      <alignment horizontal="center" vertical="center"/>
      <protection/>
    </xf>
    <xf numFmtId="0" fontId="1" fillId="0" borderId="0" xfId="17" applyBorder="1" applyAlignment="1">
      <alignment horizontal="center" vertical="center" wrapText="1"/>
      <protection/>
    </xf>
    <xf numFmtId="0" fontId="1" fillId="0" borderId="0" xfId="17" applyAlignment="1">
      <alignment horizontal="center" vertical="center" wrapText="1"/>
      <protection/>
    </xf>
    <xf numFmtId="0" fontId="1" fillId="0" borderId="23" xfId="17" applyBorder="1" applyAlignment="1">
      <alignment horizontal="center" vertical="center" wrapText="1"/>
      <protection/>
    </xf>
    <xf numFmtId="0" fontId="1" fillId="0" borderId="17" xfId="17" applyBorder="1" applyAlignment="1">
      <alignment horizontal="center" vertical="center" wrapText="1"/>
      <protection/>
    </xf>
    <xf numFmtId="0" fontId="1" fillId="4" borderId="0" xfId="17" applyFill="1">
      <alignment/>
      <protection/>
    </xf>
    <xf numFmtId="0" fontId="1" fillId="4" borderId="19" xfId="17" applyFill="1" applyBorder="1" applyAlignment="1">
      <alignment horizontal="center" vertical="center"/>
      <protection/>
    </xf>
    <xf numFmtId="0" fontId="3" fillId="4" borderId="0" xfId="17" applyFont="1" applyFill="1" applyBorder="1">
      <alignment/>
      <protection/>
    </xf>
    <xf numFmtId="0" fontId="3" fillId="4" borderId="22" xfId="17" applyFont="1" applyFill="1" applyBorder="1" applyAlignment="1">
      <alignment horizontal="center"/>
      <protection/>
    </xf>
    <xf numFmtId="0" fontId="5" fillId="4" borderId="0" xfId="17" applyFont="1" applyFill="1">
      <alignment/>
      <protection/>
    </xf>
    <xf numFmtId="0" fontId="1" fillId="4" borderId="19" xfId="17" applyFill="1" applyBorder="1">
      <alignment/>
      <protection/>
    </xf>
    <xf numFmtId="0" fontId="1" fillId="4" borderId="22" xfId="17" applyFill="1" applyBorder="1">
      <alignment/>
      <protection/>
    </xf>
  </cellXfs>
  <cellStyles count="7">
    <cellStyle name="Normal" xfId="0"/>
    <cellStyle name="Comma" xfId="15"/>
    <cellStyle name="Comma [0]" xfId="16"/>
    <cellStyle name="Normál_abfüggv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26</xdr:row>
      <xdr:rowOff>19050</xdr:rowOff>
    </xdr:from>
    <xdr:to>
      <xdr:col>3</xdr:col>
      <xdr:colOff>314325</xdr:colOff>
      <xdr:row>28</xdr:row>
      <xdr:rowOff>85725</xdr:rowOff>
    </xdr:to>
    <xdr:sp>
      <xdr:nvSpPr>
        <xdr:cNvPr id="1" name="Oval 1"/>
        <xdr:cNvSpPr>
          <a:spLocks/>
        </xdr:cNvSpPr>
      </xdr:nvSpPr>
      <xdr:spPr>
        <a:xfrm>
          <a:off x="1390650" y="5553075"/>
          <a:ext cx="2219325" cy="914400"/>
        </a:xfrm>
        <a:prstGeom prst="ellipse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Ide írja amit keres!</a:t>
          </a:r>
        </a:p>
      </xdr:txBody>
    </xdr:sp>
    <xdr:clientData/>
  </xdr:twoCellAnchor>
  <xdr:twoCellAnchor>
    <xdr:from>
      <xdr:col>1</xdr:col>
      <xdr:colOff>723900</xdr:colOff>
      <xdr:row>24</xdr:row>
      <xdr:rowOff>19050</xdr:rowOff>
    </xdr:from>
    <xdr:to>
      <xdr:col>1</xdr:col>
      <xdr:colOff>923925</xdr:colOff>
      <xdr:row>26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1981200" y="5172075"/>
          <a:ext cx="209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Internet\abf&#252;gg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y mező"/>
      <sheetName val="termékek"/>
      <sheetName val="lemez1"/>
      <sheetName val="lemez2"/>
      <sheetName val="lemez3"/>
      <sheetName val="Kivonat"/>
      <sheetName val="alkalmazott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60" zoomScaleNormal="60" workbookViewId="0" topLeftCell="A1">
      <selection activeCell="C30" sqref="C30"/>
    </sheetView>
  </sheetViews>
  <sheetFormatPr defaultColWidth="9.140625" defaultRowHeight="12.75"/>
  <cols>
    <col min="1" max="1" width="18.8515625" style="4" customWidth="1"/>
    <col min="2" max="2" width="17.140625" style="4" bestFit="1" customWidth="1"/>
    <col min="3" max="3" width="13.421875" style="4" customWidth="1"/>
    <col min="4" max="4" width="10.00390625" style="4" customWidth="1"/>
    <col min="5" max="5" width="16.57421875" style="4" customWidth="1"/>
    <col min="6" max="6" width="11.28125" style="4" customWidth="1"/>
    <col min="7" max="7" width="13.28125" style="4" customWidth="1"/>
    <col min="8" max="8" width="14.28125" style="4" customWidth="1"/>
    <col min="9" max="9" width="13.00390625" style="4" customWidth="1"/>
    <col min="10" max="10" width="14.421875" style="4" customWidth="1"/>
    <col min="11" max="16384" width="10.7109375" style="4" customWidth="1"/>
  </cols>
  <sheetData>
    <row r="1" spans="1:9" ht="44.25" customHeight="1" thickBot="1">
      <c r="A1" s="1" t="s">
        <v>0</v>
      </c>
      <c r="B1" s="2"/>
      <c r="C1" s="2"/>
      <c r="D1" s="3"/>
      <c r="F1" s="5" t="s">
        <v>1</v>
      </c>
      <c r="G1" s="6"/>
      <c r="H1" s="7"/>
      <c r="I1" s="8"/>
    </row>
    <row r="2" spans="1:11" ht="31.5" thickBot="1">
      <c r="A2" s="9" t="s">
        <v>2</v>
      </c>
      <c r="B2" s="10" t="s">
        <v>3</v>
      </c>
      <c r="C2" s="9" t="s">
        <v>4</v>
      </c>
      <c r="D2" s="11" t="s">
        <v>5</v>
      </c>
      <c r="F2" s="10" t="s">
        <v>3</v>
      </c>
      <c r="G2" s="9" t="s">
        <v>6</v>
      </c>
      <c r="H2" s="12" t="s">
        <v>7</v>
      </c>
      <c r="K2" s="13"/>
    </row>
    <row r="3" spans="1:8" ht="15">
      <c r="A3" s="14" t="s">
        <v>8</v>
      </c>
      <c r="B3" s="15" t="s">
        <v>9</v>
      </c>
      <c r="C3" s="16" t="s">
        <v>10</v>
      </c>
      <c r="D3" s="17">
        <v>23</v>
      </c>
      <c r="F3" s="15" t="s">
        <v>9</v>
      </c>
      <c r="G3" s="14">
        <v>56</v>
      </c>
      <c r="H3" s="18">
        <v>36465</v>
      </c>
    </row>
    <row r="4" spans="1:8" ht="15">
      <c r="A4" s="19" t="s">
        <v>11</v>
      </c>
      <c r="B4" s="20" t="s">
        <v>12</v>
      </c>
      <c r="C4" s="21" t="s">
        <v>10</v>
      </c>
      <c r="D4" s="22">
        <v>16</v>
      </c>
      <c r="F4" s="20" t="s">
        <v>9</v>
      </c>
      <c r="G4" s="19">
        <v>567</v>
      </c>
      <c r="H4" s="18">
        <v>36467</v>
      </c>
    </row>
    <row r="5" spans="1:8" ht="15">
      <c r="A5" s="19" t="s">
        <v>13</v>
      </c>
      <c r="B5" s="20" t="s">
        <v>14</v>
      </c>
      <c r="C5" s="21" t="s">
        <v>10</v>
      </c>
      <c r="D5" s="22">
        <v>12</v>
      </c>
      <c r="F5" s="20" t="s">
        <v>9</v>
      </c>
      <c r="G5" s="19">
        <v>12</v>
      </c>
      <c r="H5" s="18">
        <v>36469</v>
      </c>
    </row>
    <row r="6" spans="1:8" ht="15">
      <c r="A6" s="19" t="s">
        <v>15</v>
      </c>
      <c r="B6" s="20" t="s">
        <v>16</v>
      </c>
      <c r="C6" s="21" t="s">
        <v>10</v>
      </c>
      <c r="D6" s="22">
        <v>45</v>
      </c>
      <c r="F6" s="20" t="s">
        <v>9</v>
      </c>
      <c r="G6" s="19">
        <v>12</v>
      </c>
      <c r="H6" s="18">
        <v>36471</v>
      </c>
    </row>
    <row r="7" spans="1:8" ht="15">
      <c r="A7" s="19" t="s">
        <v>17</v>
      </c>
      <c r="B7" s="20" t="s">
        <v>18</v>
      </c>
      <c r="C7" s="21" t="s">
        <v>10</v>
      </c>
      <c r="D7" s="22">
        <v>8</v>
      </c>
      <c r="F7" s="20" t="s">
        <v>16</v>
      </c>
      <c r="G7" s="19">
        <v>34</v>
      </c>
      <c r="H7" s="18">
        <v>36473</v>
      </c>
    </row>
    <row r="8" spans="1:8" ht="15">
      <c r="A8" s="19" t="s">
        <v>19</v>
      </c>
      <c r="B8" s="20" t="s">
        <v>20</v>
      </c>
      <c r="C8" s="21" t="s">
        <v>10</v>
      </c>
      <c r="D8" s="22">
        <v>44</v>
      </c>
      <c r="F8" s="20" t="s">
        <v>18</v>
      </c>
      <c r="G8" s="19">
        <v>45</v>
      </c>
      <c r="H8" s="18">
        <v>36475</v>
      </c>
    </row>
    <row r="9" spans="1:8" ht="15">
      <c r="A9" s="19" t="s">
        <v>21</v>
      </c>
      <c r="B9" s="20" t="s">
        <v>22</v>
      </c>
      <c r="C9" s="21" t="s">
        <v>23</v>
      </c>
      <c r="D9" s="22">
        <v>56</v>
      </c>
      <c r="F9" s="20" t="s">
        <v>20</v>
      </c>
      <c r="G9" s="19">
        <v>56</v>
      </c>
      <c r="H9" s="18">
        <v>36477</v>
      </c>
    </row>
    <row r="10" spans="1:8" ht="15">
      <c r="A10" s="19" t="s">
        <v>24</v>
      </c>
      <c r="B10" s="20" t="s">
        <v>25</v>
      </c>
      <c r="C10" s="21" t="s">
        <v>26</v>
      </c>
      <c r="D10" s="22">
        <v>34</v>
      </c>
      <c r="F10" s="20" t="s">
        <v>22</v>
      </c>
      <c r="G10" s="19">
        <v>67</v>
      </c>
      <c r="H10" s="18">
        <v>36479</v>
      </c>
    </row>
    <row r="11" spans="1:8" ht="15">
      <c r="A11" s="19" t="s">
        <v>27</v>
      </c>
      <c r="B11" s="20" t="s">
        <v>28</v>
      </c>
      <c r="C11" s="21" t="s">
        <v>29</v>
      </c>
      <c r="D11" s="22">
        <v>22</v>
      </c>
      <c r="F11" s="20" t="s">
        <v>25</v>
      </c>
      <c r="G11" s="19">
        <v>32</v>
      </c>
      <c r="H11" s="18">
        <v>36481</v>
      </c>
    </row>
    <row r="12" spans="1:8" ht="15">
      <c r="A12" s="19" t="s">
        <v>30</v>
      </c>
      <c r="B12" s="20" t="s">
        <v>31</v>
      </c>
      <c r="C12" s="21" t="s">
        <v>26</v>
      </c>
      <c r="D12" s="22">
        <v>55</v>
      </c>
      <c r="F12" s="20" t="s">
        <v>28</v>
      </c>
      <c r="G12" s="19">
        <v>435</v>
      </c>
      <c r="H12" s="18">
        <v>36483</v>
      </c>
    </row>
    <row r="13" spans="1:8" ht="15">
      <c r="A13" s="19" t="s">
        <v>32</v>
      </c>
      <c r="B13" s="20" t="s">
        <v>33</v>
      </c>
      <c r="C13" s="21" t="s">
        <v>23</v>
      </c>
      <c r="D13" s="22">
        <v>78</v>
      </c>
      <c r="F13" s="20" t="s">
        <v>31</v>
      </c>
      <c r="G13" s="19">
        <v>56</v>
      </c>
      <c r="H13" s="18">
        <v>36485</v>
      </c>
    </row>
    <row r="14" spans="1:8" ht="15">
      <c r="A14" s="19" t="s">
        <v>34</v>
      </c>
      <c r="B14" s="20" t="s">
        <v>35</v>
      </c>
      <c r="C14" s="21" t="s">
        <v>23</v>
      </c>
      <c r="D14" s="22">
        <v>110</v>
      </c>
      <c r="F14" s="20" t="s">
        <v>33</v>
      </c>
      <c r="G14" s="19">
        <v>67</v>
      </c>
      <c r="H14" s="18">
        <v>36487</v>
      </c>
    </row>
    <row r="15" spans="1:8" ht="15">
      <c r="A15" s="19" t="s">
        <v>36</v>
      </c>
      <c r="B15" s="20" t="s">
        <v>37</v>
      </c>
      <c r="C15" s="21" t="s">
        <v>29</v>
      </c>
      <c r="D15" s="22">
        <v>9</v>
      </c>
      <c r="F15" s="20" t="s">
        <v>35</v>
      </c>
      <c r="G15" s="19">
        <v>78</v>
      </c>
      <c r="H15" s="18">
        <v>36489</v>
      </c>
    </row>
    <row r="16" spans="1:8" ht="15">
      <c r="A16" s="19" t="s">
        <v>38</v>
      </c>
      <c r="B16" s="20" t="s">
        <v>39</v>
      </c>
      <c r="C16" s="21" t="s">
        <v>29</v>
      </c>
      <c r="D16" s="22">
        <v>25</v>
      </c>
      <c r="F16" s="20" t="s">
        <v>40</v>
      </c>
      <c r="G16" s="19">
        <v>98</v>
      </c>
      <c r="H16" s="18">
        <v>36491</v>
      </c>
    </row>
    <row r="17" spans="1:8" ht="15">
      <c r="A17" s="19" t="s">
        <v>41</v>
      </c>
      <c r="B17" s="20" t="s">
        <v>40</v>
      </c>
      <c r="C17" s="21" t="s">
        <v>26</v>
      </c>
      <c r="D17" s="22">
        <v>134</v>
      </c>
      <c r="F17" s="20" t="s">
        <v>42</v>
      </c>
      <c r="G17" s="19">
        <v>45</v>
      </c>
      <c r="H17" s="18">
        <v>36493</v>
      </c>
    </row>
    <row r="18" spans="1:8" ht="15" thickBot="1">
      <c r="A18" s="23" t="s">
        <v>43</v>
      </c>
      <c r="B18" s="24" t="s">
        <v>42</v>
      </c>
      <c r="C18" s="25" t="s">
        <v>23</v>
      </c>
      <c r="D18" s="26">
        <v>123</v>
      </c>
      <c r="F18" s="20" t="s">
        <v>42</v>
      </c>
      <c r="G18" s="19">
        <v>45</v>
      </c>
      <c r="H18" s="18">
        <v>36494</v>
      </c>
    </row>
    <row r="19" spans="6:8" ht="15" thickBot="1">
      <c r="F19" s="24" t="s">
        <v>42</v>
      </c>
      <c r="G19" s="23">
        <v>88</v>
      </c>
      <c r="H19" s="27">
        <v>36494</v>
      </c>
    </row>
    <row r="23" ht="15" thickBot="1"/>
    <row r="24" spans="1:8" ht="21.75" customHeight="1" thickBot="1">
      <c r="A24" s="28" t="s">
        <v>2</v>
      </c>
      <c r="B24" s="29" t="s">
        <v>41</v>
      </c>
      <c r="D24" s="30"/>
      <c r="E24" s="31" t="s">
        <v>3</v>
      </c>
      <c r="G24" s="31" t="s">
        <v>3</v>
      </c>
      <c r="H24" s="12" t="s">
        <v>7</v>
      </c>
    </row>
    <row r="25" spans="1:8" ht="15">
      <c r="A25" s="32" t="s">
        <v>3</v>
      </c>
      <c r="B25" s="33"/>
      <c r="E25" s="32" t="s">
        <v>20</v>
      </c>
      <c r="G25" s="32" t="s">
        <v>20</v>
      </c>
      <c r="H25" s="18">
        <v>36477</v>
      </c>
    </row>
    <row r="26" spans="1:8" ht="15">
      <c r="A26" s="32" t="str">
        <f>VLOOKUP(B24,törzs,2,0)</f>
        <v>k015</v>
      </c>
      <c r="B26" s="33"/>
      <c r="E26" s="32" t="s">
        <v>9</v>
      </c>
      <c r="G26" s="32" t="s">
        <v>9</v>
      </c>
      <c r="H26" s="18">
        <v>36477</v>
      </c>
    </row>
    <row r="27" spans="1:8" ht="50.25" customHeight="1">
      <c r="A27" s="34" t="str">
        <f>"Hány "&amp;B24&amp;"?"</f>
        <v>Hány Uszög?</v>
      </c>
      <c r="B27" s="33"/>
      <c r="E27" s="35" t="e">
        <f>"Hány "&amp;VLOOKUP(E25,törzs,1,0)&amp;" és "&amp;VLOOKUP(E26,törzs,1,0)</f>
        <v>#N/A</v>
      </c>
      <c r="G27" s="36"/>
      <c r="H27" s="37"/>
    </row>
    <row r="28" spans="1:8" ht="15.75" thickBot="1">
      <c r="A28" s="38">
        <f>DCOUNTA(termelés,F2,A25:A26)</f>
        <v>1</v>
      </c>
      <c r="B28" s="39"/>
      <c r="E28" s="40">
        <f>DSUM(termelés,2,E24:E26)</f>
        <v>703</v>
      </c>
      <c r="G28" s="41"/>
      <c r="H28" s="42">
        <f>DSUM(termelés,G2,G24:H26)</f>
        <v>56</v>
      </c>
    </row>
    <row r="30" ht="15" thickBot="1"/>
    <row r="31" ht="31.5" thickBot="1">
      <c r="G31" s="43" t="s">
        <v>4</v>
      </c>
    </row>
    <row r="32" ht="15">
      <c r="G32" s="32" t="s">
        <v>10</v>
      </c>
    </row>
    <row r="33" ht="15">
      <c r="G33" s="32"/>
    </row>
    <row r="34" ht="15">
      <c r="G34" s="32"/>
    </row>
    <row r="35" ht="15" thickBot="1">
      <c r="G35" s="44">
        <f>DAVERAGE(törzs,D2,G31:G32)</f>
        <v>24.666666666666668</v>
      </c>
    </row>
  </sheetData>
  <mergeCells count="2">
    <mergeCell ref="A1:D1"/>
    <mergeCell ref="F1:H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L15" sqref="L15"/>
    </sheetView>
  </sheetViews>
  <sheetFormatPr defaultColWidth="9.140625" defaultRowHeight="12.75"/>
  <cols>
    <col min="1" max="1" width="10.7109375" style="4" customWidth="1"/>
    <col min="2" max="3" width="15.28125" style="4" customWidth="1"/>
    <col min="4" max="7" width="10.7109375" style="4" customWidth="1"/>
    <col min="8" max="8" width="8.00390625" style="4" customWidth="1"/>
    <col min="9" max="9" width="2.57421875" style="4" customWidth="1"/>
    <col min="10" max="10" width="10.7109375" style="4" customWidth="1"/>
    <col min="11" max="11" width="12.140625" style="4" customWidth="1"/>
    <col min="12" max="12" width="12.28125" style="4" customWidth="1"/>
    <col min="13" max="13" width="6.140625" style="4" customWidth="1"/>
    <col min="14" max="16384" width="10.7109375" style="4" customWidth="1"/>
  </cols>
  <sheetData>
    <row r="1" spans="1:12" ht="27.75" customHeight="1">
      <c r="A1" s="45" t="s">
        <v>44</v>
      </c>
      <c r="B1" s="46"/>
      <c r="C1" s="46"/>
      <c r="D1" s="46"/>
      <c r="E1" s="46"/>
      <c r="F1" s="46"/>
      <c r="G1" s="46"/>
      <c r="H1" s="47"/>
      <c r="I1" s="57"/>
      <c r="K1" s="58" t="s">
        <v>89</v>
      </c>
      <c r="L1" s="59"/>
    </row>
    <row r="2" spans="1:12" ht="30" thickBot="1">
      <c r="A2" s="48" t="s">
        <v>45</v>
      </c>
      <c r="B2" s="49" t="s">
        <v>46</v>
      </c>
      <c r="C2" s="49" t="s">
        <v>47</v>
      </c>
      <c r="D2" s="49" t="s">
        <v>48</v>
      </c>
      <c r="E2" s="49" t="s">
        <v>49</v>
      </c>
      <c r="F2" s="49" t="s">
        <v>50</v>
      </c>
      <c r="G2" s="49" t="s">
        <v>51</v>
      </c>
      <c r="H2" s="50" t="s">
        <v>52</v>
      </c>
      <c r="I2" s="60"/>
      <c r="J2" s="61"/>
      <c r="K2" s="62" t="s">
        <v>52</v>
      </c>
      <c r="L2" s="63" t="s">
        <v>90</v>
      </c>
    </row>
    <row r="3" spans="1:12" ht="15">
      <c r="A3" s="51">
        <v>1</v>
      </c>
      <c r="B3" s="52" t="s">
        <v>53</v>
      </c>
      <c r="C3" s="52" t="s">
        <v>54</v>
      </c>
      <c r="D3" s="52">
        <v>6</v>
      </c>
      <c r="E3" s="52">
        <v>46</v>
      </c>
      <c r="F3" s="52">
        <v>1966</v>
      </c>
      <c r="G3" s="52" t="s">
        <v>55</v>
      </c>
      <c r="H3" s="53" t="s">
        <v>56</v>
      </c>
      <c r="I3" s="52"/>
      <c r="K3" s="36" t="s">
        <v>66</v>
      </c>
      <c r="L3" s="37" t="s">
        <v>91</v>
      </c>
    </row>
    <row r="4" spans="1:12" ht="15">
      <c r="A4" s="51">
        <v>2</v>
      </c>
      <c r="B4" s="52" t="s">
        <v>57</v>
      </c>
      <c r="C4" s="52" t="s">
        <v>58</v>
      </c>
      <c r="D4" s="52">
        <v>8</v>
      </c>
      <c r="E4" s="52">
        <v>51</v>
      </c>
      <c r="F4" s="52">
        <v>1977</v>
      </c>
      <c r="G4" s="52" t="s">
        <v>59</v>
      </c>
      <c r="H4" s="53" t="s">
        <v>60</v>
      </c>
      <c r="I4" s="52"/>
      <c r="K4" s="36" t="s">
        <v>56</v>
      </c>
      <c r="L4" s="37" t="s">
        <v>92</v>
      </c>
    </row>
    <row r="5" spans="1:12" ht="15">
      <c r="A5" s="51">
        <v>3</v>
      </c>
      <c r="B5" s="52" t="s">
        <v>61</v>
      </c>
      <c r="C5" s="52" t="s">
        <v>62</v>
      </c>
      <c r="D5" s="52">
        <v>13</v>
      </c>
      <c r="E5" s="52">
        <v>47</v>
      </c>
      <c r="F5" s="52">
        <v>1982</v>
      </c>
      <c r="G5" s="52" t="s">
        <v>63</v>
      </c>
      <c r="H5" s="53" t="s">
        <v>60</v>
      </c>
      <c r="I5" s="52"/>
      <c r="K5" s="36" t="s">
        <v>72</v>
      </c>
      <c r="L5" s="37" t="s">
        <v>93</v>
      </c>
    </row>
    <row r="6" spans="1:12" ht="15">
      <c r="A6" s="51">
        <v>4</v>
      </c>
      <c r="B6" s="52" t="s">
        <v>64</v>
      </c>
      <c r="C6" s="52" t="s">
        <v>65</v>
      </c>
      <c r="D6" s="52">
        <v>6</v>
      </c>
      <c r="E6" s="52">
        <v>51</v>
      </c>
      <c r="F6" s="52">
        <v>1995</v>
      </c>
      <c r="G6" s="52" t="s">
        <v>59</v>
      </c>
      <c r="H6" s="53" t="s">
        <v>66</v>
      </c>
      <c r="I6" s="52"/>
      <c r="K6" s="36" t="s">
        <v>78</v>
      </c>
      <c r="L6" s="37" t="s">
        <v>94</v>
      </c>
    </row>
    <row r="7" spans="1:12" ht="15" thickBot="1">
      <c r="A7" s="51">
        <v>5</v>
      </c>
      <c r="B7" s="52" t="s">
        <v>67</v>
      </c>
      <c r="C7" s="52" t="s">
        <v>68</v>
      </c>
      <c r="D7" s="52">
        <v>11</v>
      </c>
      <c r="E7" s="52">
        <v>43</v>
      </c>
      <c r="F7" s="52">
        <v>1966</v>
      </c>
      <c r="G7" s="52" t="s">
        <v>69</v>
      </c>
      <c r="H7" s="53" t="s">
        <v>66</v>
      </c>
      <c r="I7" s="52"/>
      <c r="K7" s="41" t="s">
        <v>60</v>
      </c>
      <c r="L7" s="42" t="s">
        <v>95</v>
      </c>
    </row>
    <row r="8" spans="1:9" ht="15" thickBot="1">
      <c r="A8" s="51">
        <v>6</v>
      </c>
      <c r="B8" s="52" t="s">
        <v>70</v>
      </c>
      <c r="C8" s="52" t="s">
        <v>71</v>
      </c>
      <c r="D8" s="52">
        <v>3</v>
      </c>
      <c r="E8" s="52">
        <v>44</v>
      </c>
      <c r="F8" s="52">
        <v>1978</v>
      </c>
      <c r="G8" s="52" t="s">
        <v>59</v>
      </c>
      <c r="H8" s="53" t="s">
        <v>72</v>
      </c>
      <c r="I8" s="52"/>
    </row>
    <row r="9" spans="1:13" ht="15">
      <c r="A9" s="51">
        <v>7</v>
      </c>
      <c r="B9" s="52" t="s">
        <v>73</v>
      </c>
      <c r="C9" s="52" t="s">
        <v>74</v>
      </c>
      <c r="D9" s="52">
        <v>12</v>
      </c>
      <c r="E9" s="52">
        <v>45</v>
      </c>
      <c r="F9" s="52">
        <v>1977</v>
      </c>
      <c r="G9" s="52" t="s">
        <v>63</v>
      </c>
      <c r="H9" s="53" t="s">
        <v>66</v>
      </c>
      <c r="I9" s="52"/>
      <c r="J9" s="64"/>
      <c r="K9" s="65" t="s">
        <v>52</v>
      </c>
      <c r="L9" s="66" t="str">
        <f>"Hány "&amp;J10&amp;" dal?"</f>
        <v>Hány blues dal?</v>
      </c>
      <c r="M9" s="64"/>
    </row>
    <row r="10" spans="1:13" ht="15.75" thickBot="1">
      <c r="A10" s="51">
        <v>8</v>
      </c>
      <c r="B10" s="52" t="s">
        <v>75</v>
      </c>
      <c r="C10" s="52" t="s">
        <v>58</v>
      </c>
      <c r="D10" s="52">
        <v>14</v>
      </c>
      <c r="E10" s="52">
        <v>34</v>
      </c>
      <c r="F10" s="52">
        <v>1995</v>
      </c>
      <c r="G10" s="52" t="s">
        <v>63</v>
      </c>
      <c r="H10" s="53" t="s">
        <v>66</v>
      </c>
      <c r="I10" s="52"/>
      <c r="J10" s="64" t="str">
        <f>VLOOKUP(K10,K3:L7,2,0)</f>
        <v>blues</v>
      </c>
      <c r="K10" s="67" t="s">
        <v>56</v>
      </c>
      <c r="L10" s="68">
        <f>DSUM(A2:H15,D2,K9:K10)</f>
        <v>20</v>
      </c>
      <c r="M10" s="64"/>
    </row>
    <row r="11" spans="1:13" ht="15">
      <c r="A11" s="51">
        <v>9</v>
      </c>
      <c r="B11" s="52" t="s">
        <v>76</v>
      </c>
      <c r="C11" s="52" t="s">
        <v>77</v>
      </c>
      <c r="D11" s="52">
        <v>2</v>
      </c>
      <c r="E11" s="52">
        <v>45</v>
      </c>
      <c r="F11" s="52">
        <v>1997</v>
      </c>
      <c r="G11" s="52" t="s">
        <v>55</v>
      </c>
      <c r="H11" s="53" t="s">
        <v>78</v>
      </c>
      <c r="I11" s="52"/>
      <c r="J11" s="64"/>
      <c r="K11" s="64"/>
      <c r="L11" s="64"/>
      <c r="M11" s="64"/>
    </row>
    <row r="12" spans="1:9" ht="15">
      <c r="A12" s="51">
        <v>10</v>
      </c>
      <c r="B12" s="52" t="s">
        <v>79</v>
      </c>
      <c r="C12" s="52" t="s">
        <v>80</v>
      </c>
      <c r="D12" s="52">
        <v>14</v>
      </c>
      <c r="E12" s="52">
        <v>51</v>
      </c>
      <c r="F12" s="52">
        <v>1998</v>
      </c>
      <c r="G12" s="52" t="s">
        <v>59</v>
      </c>
      <c r="H12" s="53" t="s">
        <v>56</v>
      </c>
      <c r="I12" s="52"/>
    </row>
    <row r="13" spans="1:9" ht="15" thickBot="1">
      <c r="A13" s="51">
        <v>11</v>
      </c>
      <c r="B13" s="52" t="s">
        <v>81</v>
      </c>
      <c r="C13" s="52" t="s">
        <v>82</v>
      </c>
      <c r="D13" s="52">
        <v>3</v>
      </c>
      <c r="E13" s="52">
        <v>50</v>
      </c>
      <c r="F13" s="52">
        <v>1968</v>
      </c>
      <c r="G13" s="52" t="s">
        <v>55</v>
      </c>
      <c r="H13" s="53" t="s">
        <v>78</v>
      </c>
      <c r="I13" s="52"/>
    </row>
    <row r="14" spans="1:12" ht="15">
      <c r="A14" s="51">
        <v>12</v>
      </c>
      <c r="B14" s="52" t="s">
        <v>83</v>
      </c>
      <c r="C14" s="52" t="s">
        <v>84</v>
      </c>
      <c r="D14" s="52">
        <v>4</v>
      </c>
      <c r="E14" s="52">
        <v>46</v>
      </c>
      <c r="F14" s="52">
        <v>1976</v>
      </c>
      <c r="G14" s="52" t="s">
        <v>55</v>
      </c>
      <c r="H14" s="53" t="s">
        <v>78</v>
      </c>
      <c r="I14" s="52"/>
      <c r="K14" s="69" t="s">
        <v>50</v>
      </c>
      <c r="L14" s="64"/>
    </row>
    <row r="15" spans="1:12" ht="15" thickBot="1">
      <c r="A15" s="54">
        <v>13</v>
      </c>
      <c r="B15" s="55" t="s">
        <v>85</v>
      </c>
      <c r="C15" s="55" t="s">
        <v>86</v>
      </c>
      <c r="D15" s="55">
        <v>9</v>
      </c>
      <c r="E15" s="55">
        <v>39</v>
      </c>
      <c r="F15" s="55">
        <v>1988</v>
      </c>
      <c r="G15" s="55" t="s">
        <v>69</v>
      </c>
      <c r="H15" s="56" t="s">
        <v>66</v>
      </c>
      <c r="I15" s="52"/>
      <c r="K15" s="70">
        <v>1966</v>
      </c>
      <c r="L15" s="64">
        <f>DCOUNT(A2:H15,F2,K14:K15)</f>
        <v>2</v>
      </c>
    </row>
    <row r="17" ht="15" thickBot="1"/>
    <row r="18" spans="11:12" ht="15">
      <c r="K18" s="69" t="s">
        <v>47</v>
      </c>
      <c r="L18" s="64"/>
    </row>
    <row r="19" spans="11:12" ht="15" thickBot="1">
      <c r="K19" s="70" t="s">
        <v>58</v>
      </c>
      <c r="L19" s="64">
        <f>DCOUNTA(A2:H15,C2,K18:K19)</f>
        <v>2</v>
      </c>
    </row>
  </sheetData>
  <mergeCells count="2">
    <mergeCell ref="A1:H1"/>
    <mergeCell ref="K1:L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="75" zoomScaleNormal="75" workbookViewId="0" topLeftCell="A1">
      <selection activeCell="L15" sqref="L15"/>
    </sheetView>
  </sheetViews>
  <sheetFormatPr defaultColWidth="9.140625" defaultRowHeight="12.75"/>
  <cols>
    <col min="1" max="16384" width="10.7109375" style="4" customWidth="1"/>
  </cols>
  <sheetData>
    <row r="1" spans="1:8" ht="15">
      <c r="A1" s="45" t="s">
        <v>44</v>
      </c>
      <c r="B1" s="46"/>
      <c r="C1" s="46"/>
      <c r="D1" s="46"/>
      <c r="E1" s="46"/>
      <c r="F1" s="46"/>
      <c r="G1" s="46"/>
      <c r="H1" s="47"/>
    </row>
    <row r="2" spans="1:8" ht="30" thickBot="1">
      <c r="A2" s="48" t="s">
        <v>45</v>
      </c>
      <c r="B2" s="49" t="s">
        <v>46</v>
      </c>
      <c r="C2" s="49" t="s">
        <v>47</v>
      </c>
      <c r="D2" s="49" t="s">
        <v>48</v>
      </c>
      <c r="E2" s="49" t="s">
        <v>49</v>
      </c>
      <c r="F2" s="49" t="s">
        <v>50</v>
      </c>
      <c r="G2" s="49" t="s">
        <v>51</v>
      </c>
      <c r="H2" s="50" t="s">
        <v>52</v>
      </c>
    </row>
    <row r="3" spans="1:8" ht="15">
      <c r="A3" s="4">
        <v>1</v>
      </c>
      <c r="B3" s="4" t="s">
        <v>96</v>
      </c>
      <c r="C3" s="4" t="s">
        <v>97</v>
      </c>
      <c r="D3" s="4">
        <v>5</v>
      </c>
      <c r="E3" s="4">
        <v>56</v>
      </c>
      <c r="F3" s="4">
        <v>999</v>
      </c>
      <c r="G3" s="4" t="s">
        <v>98</v>
      </c>
      <c r="H3" s="4" t="s">
        <v>56</v>
      </c>
    </row>
    <row r="4" spans="1:8" ht="15">
      <c r="A4" s="4">
        <v>2</v>
      </c>
      <c r="B4" s="4" t="s">
        <v>99</v>
      </c>
      <c r="C4" s="4" t="s">
        <v>100</v>
      </c>
      <c r="D4" s="4">
        <v>21</v>
      </c>
      <c r="E4" s="4">
        <v>56</v>
      </c>
      <c r="F4" s="4">
        <v>1988</v>
      </c>
      <c r="G4" s="4" t="s">
        <v>101</v>
      </c>
      <c r="H4" s="4" t="s">
        <v>66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workbookViewId="0" topLeftCell="A1">
      <selection activeCell="L15" sqref="L15"/>
    </sheetView>
  </sheetViews>
  <sheetFormatPr defaultColWidth="9.140625" defaultRowHeight="12.75"/>
  <cols>
    <col min="1" max="1" width="10.7109375" style="4" customWidth="1"/>
    <col min="2" max="3" width="14.421875" style="4" customWidth="1"/>
    <col min="4" max="16384" width="10.7109375" style="4" customWidth="1"/>
  </cols>
  <sheetData>
    <row r="1" spans="1:8" ht="20.25" customHeight="1">
      <c r="A1" s="45" t="s">
        <v>44</v>
      </c>
      <c r="B1" s="46"/>
      <c r="C1" s="46"/>
      <c r="D1" s="46"/>
      <c r="E1" s="46"/>
      <c r="F1" s="46"/>
      <c r="G1" s="46"/>
      <c r="H1" s="47"/>
    </row>
    <row r="2" spans="1:8" ht="30" thickBot="1">
      <c r="A2" s="48" t="s">
        <v>45</v>
      </c>
      <c r="B2" s="49" t="s">
        <v>46</v>
      </c>
      <c r="C2" s="49" t="s">
        <v>47</v>
      </c>
      <c r="D2" s="49" t="s">
        <v>48</v>
      </c>
      <c r="E2" s="49" t="s">
        <v>49</v>
      </c>
      <c r="F2" s="49" t="s">
        <v>50</v>
      </c>
      <c r="G2" s="49" t="s">
        <v>51</v>
      </c>
      <c r="H2" s="50" t="s">
        <v>52</v>
      </c>
    </row>
    <row r="3" spans="1:8" ht="15">
      <c r="A3" s="51">
        <v>1</v>
      </c>
      <c r="B3" s="52" t="s">
        <v>53</v>
      </c>
      <c r="C3" s="52" t="s">
        <v>54</v>
      </c>
      <c r="D3" s="52">
        <v>6</v>
      </c>
      <c r="E3" s="52">
        <v>46</v>
      </c>
      <c r="F3" s="52">
        <v>1966</v>
      </c>
      <c r="G3" s="52" t="s">
        <v>55</v>
      </c>
      <c r="H3" s="53" t="s">
        <v>56</v>
      </c>
    </row>
    <row r="4" spans="1:8" ht="15">
      <c r="A4" s="51">
        <v>2</v>
      </c>
      <c r="B4" s="52" t="s">
        <v>57</v>
      </c>
      <c r="C4" s="52" t="s">
        <v>58</v>
      </c>
      <c r="D4" s="52">
        <v>8</v>
      </c>
      <c r="E4" s="52">
        <v>51</v>
      </c>
      <c r="F4" s="52">
        <v>1977</v>
      </c>
      <c r="G4" s="52" t="s">
        <v>59</v>
      </c>
      <c r="H4" s="53" t="s">
        <v>60</v>
      </c>
    </row>
    <row r="5" spans="1:8" ht="15">
      <c r="A5" s="51">
        <v>3</v>
      </c>
      <c r="B5" s="52" t="s">
        <v>61</v>
      </c>
      <c r="C5" s="52" t="s">
        <v>62</v>
      </c>
      <c r="D5" s="52">
        <v>13</v>
      </c>
      <c r="E5" s="52">
        <v>47</v>
      </c>
      <c r="F5" s="52">
        <v>1982</v>
      </c>
      <c r="G5" s="52" t="s">
        <v>63</v>
      </c>
      <c r="H5" s="53" t="s">
        <v>60</v>
      </c>
    </row>
    <row r="6" spans="1:8" ht="15">
      <c r="A6" s="51">
        <v>4</v>
      </c>
      <c r="B6" s="52" t="s">
        <v>64</v>
      </c>
      <c r="C6" s="52" t="s">
        <v>65</v>
      </c>
      <c r="D6" s="52">
        <v>6</v>
      </c>
      <c r="E6" s="52">
        <v>51</v>
      </c>
      <c r="F6" s="52">
        <v>1995</v>
      </c>
      <c r="G6" s="52" t="s">
        <v>59</v>
      </c>
      <c r="H6" s="53" t="s">
        <v>66</v>
      </c>
    </row>
    <row r="7" spans="1:8" ht="15">
      <c r="A7" s="51">
        <v>5</v>
      </c>
      <c r="B7" s="52" t="s">
        <v>67</v>
      </c>
      <c r="C7" s="52" t="s">
        <v>68</v>
      </c>
      <c r="D7" s="52">
        <v>11</v>
      </c>
      <c r="E7" s="52">
        <v>43</v>
      </c>
      <c r="F7" s="52">
        <v>1966</v>
      </c>
      <c r="G7" s="52" t="s">
        <v>69</v>
      </c>
      <c r="H7" s="53" t="s">
        <v>66</v>
      </c>
    </row>
    <row r="8" spans="1:8" ht="15">
      <c r="A8" s="51">
        <v>6</v>
      </c>
      <c r="B8" s="52" t="s">
        <v>70</v>
      </c>
      <c r="C8" s="52" t="s">
        <v>71</v>
      </c>
      <c r="D8" s="52">
        <v>3</v>
      </c>
      <c r="E8" s="52">
        <v>44</v>
      </c>
      <c r="F8" s="52">
        <v>1978</v>
      </c>
      <c r="G8" s="52" t="s">
        <v>59</v>
      </c>
      <c r="H8" s="53" t="s">
        <v>72</v>
      </c>
    </row>
    <row r="9" spans="1:8" ht="15">
      <c r="A9" s="51">
        <v>7</v>
      </c>
      <c r="B9" s="52" t="s">
        <v>73</v>
      </c>
      <c r="C9" s="52" t="s">
        <v>74</v>
      </c>
      <c r="D9" s="52">
        <v>12</v>
      </c>
      <c r="E9" s="52">
        <v>45</v>
      </c>
      <c r="F9" s="52">
        <v>1977</v>
      </c>
      <c r="G9" s="52" t="s">
        <v>63</v>
      </c>
      <c r="H9" s="53" t="s">
        <v>66</v>
      </c>
    </row>
    <row r="10" spans="1:8" ht="15">
      <c r="A10" s="51">
        <v>8</v>
      </c>
      <c r="B10" s="52" t="s">
        <v>75</v>
      </c>
      <c r="C10" s="52" t="s">
        <v>58</v>
      </c>
      <c r="D10" s="52">
        <v>14</v>
      </c>
      <c r="E10" s="52">
        <v>34</v>
      </c>
      <c r="F10" s="52">
        <v>1995</v>
      </c>
      <c r="G10" s="52" t="s">
        <v>63</v>
      </c>
      <c r="H10" s="53" t="s">
        <v>66</v>
      </c>
    </row>
    <row r="11" spans="1:8" ht="15">
      <c r="A11" s="51">
        <v>9</v>
      </c>
      <c r="B11" s="52" t="s">
        <v>76</v>
      </c>
      <c r="C11" s="52" t="s">
        <v>77</v>
      </c>
      <c r="D11" s="52">
        <v>2</v>
      </c>
      <c r="E11" s="52">
        <v>45</v>
      </c>
      <c r="F11" s="52">
        <v>1997</v>
      </c>
      <c r="G11" s="52" t="s">
        <v>55</v>
      </c>
      <c r="H11" s="53" t="s">
        <v>78</v>
      </c>
    </row>
    <row r="12" spans="1:8" ht="15">
      <c r="A12" s="51">
        <v>10</v>
      </c>
      <c r="B12" s="52" t="s">
        <v>79</v>
      </c>
      <c r="C12" s="52" t="s">
        <v>80</v>
      </c>
      <c r="D12" s="52">
        <v>14</v>
      </c>
      <c r="E12" s="52">
        <v>51</v>
      </c>
      <c r="F12" s="52">
        <v>1998</v>
      </c>
      <c r="G12" s="52" t="s">
        <v>59</v>
      </c>
      <c r="H12" s="53" t="s">
        <v>56</v>
      </c>
    </row>
    <row r="13" spans="1:8" ht="15">
      <c r="A13" s="51">
        <v>11</v>
      </c>
      <c r="B13" s="52" t="s">
        <v>81</v>
      </c>
      <c r="C13" s="52" t="s">
        <v>82</v>
      </c>
      <c r="D13" s="52">
        <v>3</v>
      </c>
      <c r="E13" s="52">
        <v>50</v>
      </c>
      <c r="F13" s="52">
        <v>1968</v>
      </c>
      <c r="G13" s="52" t="s">
        <v>55</v>
      </c>
      <c r="H13" s="53" t="s">
        <v>78</v>
      </c>
    </row>
    <row r="14" spans="1:8" ht="15">
      <c r="A14" s="51">
        <v>12</v>
      </c>
      <c r="B14" s="52" t="s">
        <v>83</v>
      </c>
      <c r="C14" s="52" t="s">
        <v>84</v>
      </c>
      <c r="D14" s="52">
        <v>4</v>
      </c>
      <c r="E14" s="52">
        <v>46</v>
      </c>
      <c r="F14" s="52">
        <v>1976</v>
      </c>
      <c r="G14" s="52" t="s">
        <v>55</v>
      </c>
      <c r="H14" s="53" t="s">
        <v>78</v>
      </c>
    </row>
    <row r="15" spans="1:8" ht="15">
      <c r="A15" s="54">
        <v>13</v>
      </c>
      <c r="B15" s="55" t="s">
        <v>85</v>
      </c>
      <c r="C15" s="55" t="s">
        <v>86</v>
      </c>
      <c r="D15" s="55">
        <v>9</v>
      </c>
      <c r="E15" s="55">
        <v>39</v>
      </c>
      <c r="F15" s="55">
        <v>1988</v>
      </c>
      <c r="G15" s="55" t="s">
        <v>69</v>
      </c>
      <c r="H15" s="56" t="s">
        <v>66</v>
      </c>
    </row>
    <row r="17" spans="1:8" ht="30" thickBot="1">
      <c r="A17" s="48" t="s">
        <v>45</v>
      </c>
      <c r="B17" s="49" t="s">
        <v>46</v>
      </c>
      <c r="C17" s="49" t="s">
        <v>47</v>
      </c>
      <c r="D17" s="49" t="s">
        <v>48</v>
      </c>
      <c r="E17" s="49" t="s">
        <v>49</v>
      </c>
      <c r="F17" s="49" t="s">
        <v>50</v>
      </c>
      <c r="G17" s="49" t="s">
        <v>51</v>
      </c>
      <c r="H17" s="50" t="s">
        <v>52</v>
      </c>
    </row>
    <row r="18" spans="3:7" ht="15">
      <c r="C18" s="4" t="s">
        <v>87</v>
      </c>
      <c r="G18" s="52" t="s">
        <v>63</v>
      </c>
    </row>
    <row r="19" ht="15">
      <c r="H19" s="53" t="s">
        <v>66</v>
      </c>
    </row>
    <row r="20" ht="15">
      <c r="C20" s="4" t="s">
        <v>88</v>
      </c>
    </row>
    <row r="21" ht="15">
      <c r="C21" s="4" t="b">
        <f>E3/D3&gt;5</f>
        <v>1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Töxár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Zsolt</dc:creator>
  <cp:keywords/>
  <dc:description/>
  <cp:lastModifiedBy>Szabó Zsolt</cp:lastModifiedBy>
  <dcterms:created xsi:type="dcterms:W3CDTF">2004-10-12T18:02:19Z</dcterms:created>
  <dcterms:modified xsi:type="dcterms:W3CDTF">2004-10-12T18:08:46Z</dcterms:modified>
  <cp:category/>
  <cp:version/>
  <cp:contentType/>
  <cp:contentStatus/>
</cp:coreProperties>
</file>